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<sst xmlns="http://schemas.openxmlformats.org/spreadsheetml/2006/main" count="125" uniqueCount="125">
  <si>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</si>
  <si>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</si>
  <si>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</si>
  <si>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</si>
  <si>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</si>
  <si>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</si>
  <si>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</si>
  <si>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</si>
  <si>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</si>
  <si>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</si>
  <si>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</si>
  <si>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</si>
  <si>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</si>
  <si>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</si>
  <si>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</si>
  <si>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</si>
  <si>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</si>
  <si>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</si>
  <si>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</si>
  <si>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</si>
  <si>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</si>
  <si>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</si>
  <si>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</si>
  <si>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</si>
  <si>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</si>
  <si>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</si>
  <si>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</si>
  <si>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</si>
  <si>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</si>
  <si>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</si>
  <si>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</si>
  <si>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</si>
  <si>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</si>
  <si>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</si>
  <si>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</si>
  <si>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</si>
  <si>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</si>
  <si>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</si>
  <si>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</si>
  <si>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</si>
  <si>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</si>
  <si>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</si>
  <si>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</si>
  <si>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</si>
  <si>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</si>
  <si>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</si>
  <si>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</si>
  <si>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</si>
  <si>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</si>
  <si>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</si>
  <si>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</si>
  <si>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</si>
  <si>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</si>
  <si>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</si>
  <si>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</si>
  <si>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</si>
  <si>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</si>
  <si>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</si>
  <si>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</si>
  <si>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</si>
  <si>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</si>
  <si>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</si>
  <si>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</si>
  <si>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</si>
  <si>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</si>
  <si>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</si>
  <si>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</si>
  <si>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</si>
  <si>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</si>
  <si>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</si>
  <si>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</si>
  <si>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</si>
  <si>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</si>
  <si>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</si>
  <si>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</si>
  <si>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</si>
  <si>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</si>
  <si>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</si>
  <si>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</si>
  <si>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</si>
  <si>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</si>
  <si>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</si>
  <si>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</si>
  <si>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</si>
  <si>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</si>
  <si>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</si>
  <si>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</si>
  <si>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</si>
  <si>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</si>
  <si>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</si>
  <si>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</si>
  <si>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</si>
  <si>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</si>
  <si>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</si>
  <si>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</si>
  <si>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</si>
  <si>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</si>
  <si>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</si>
  <si>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</si>
  <si>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</si>
  <si>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</si>
  <si>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</si>
  <si>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</si>
  <si>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</si>
  <si>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</si>
  <si>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</si>
  <si>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</si>
  <si>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</si>
  <si>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</si>
  <si>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</si>
  <si>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</si>
  <si>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</si>
  <si>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</si>
  <si>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</si>
  <si>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</si>
  <si>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</si>
  <si>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</si>
  <si>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Налог, взимаемый в связи с применением патентной системы налогооблажения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</si>
  <si>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</si>
  <si>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</si>
  <si>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</si>
  <si>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</si>
  <si>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</si>
  <si>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</si>
  <si>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t xml:space="preserve">по доходам по состоянию на </t>
    </r>
    <r>
      <rPr>
        <b/>
        <sz val="10"/>
        <rFont val="Arial"/>
        <family val="2"/>
      </rPr>
      <t>01.05.2021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</si>
</sst>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5" xfId="0" applyNumberFormat="1" applyFont="1" applyFill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49">
      <selection activeCell="G57" sqref="G5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5" t="s">
        <v>116</v>
      </c>
      <c r="B1" s="85"/>
      <c r="C1" s="85"/>
      <c r="D1" s="85"/>
      <c r="E1" s="85"/>
    </row>
    <row r="2" spans="1:5" ht="12.75">
      <c r="A2" s="86" t="s">
        <v>124</v>
      </c>
      <c r="B2" s="86"/>
      <c r="C2" s="86"/>
      <c r="D2" s="86"/>
      <c r="E2" s="86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508826.89999999997</v>
      </c>
      <c r="D6" s="55">
        <f>D7+D8+D9+D10+D11+D12+D13+D14+D15+D17+D21++D22+D23+D25+D26</f>
        <v>132089.3</v>
      </c>
      <c r="E6" s="56">
        <f aca="true" t="shared" si="0" ref="E6:E14">D6/C6*100</f>
        <v>25.959574857382734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63762.4</v>
      </c>
      <c r="E7" s="59">
        <f t="shared" si="0"/>
        <v>27.9659649122807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24872.9</v>
      </c>
      <c r="E8" s="62">
        <f t="shared" si="0"/>
        <v>30.837869000830683</v>
      </c>
    </row>
    <row r="9" spans="1:5" ht="13.5" customHeight="1">
      <c r="A9" s="12" t="s">
        <v>12</v>
      </c>
      <c r="B9" s="13" t="s">
        <v>13</v>
      </c>
      <c r="C9" s="60">
        <v>6282.4</v>
      </c>
      <c r="D9" s="61">
        <v>7241.3</v>
      </c>
      <c r="E9" s="62">
        <f t="shared" si="0"/>
        <v>115.26327518145933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577.3</v>
      </c>
      <c r="E10" s="65">
        <f t="shared" si="0"/>
        <v>57.72999999999999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560.7</v>
      </c>
      <c r="E11" s="65">
        <f t="shared" si="0"/>
        <v>93.45000000000002</v>
      </c>
    </row>
    <row r="12" spans="1:5" ht="13.5" customHeight="1">
      <c r="A12" s="12" t="s">
        <v>18</v>
      </c>
      <c r="B12" s="14" t="s">
        <v>117</v>
      </c>
      <c r="C12" s="63">
        <v>1600</v>
      </c>
      <c r="D12" s="64">
        <v>1689.8</v>
      </c>
      <c r="E12" s="65">
        <f t="shared" si="0"/>
        <v>105.6125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1267.7</v>
      </c>
      <c r="E13" s="65">
        <f t="shared" si="0"/>
        <v>8.451333333333334</v>
      </c>
    </row>
    <row r="14" spans="1:5" ht="13.5" customHeight="1">
      <c r="A14" s="12" t="s">
        <v>21</v>
      </c>
      <c r="B14" s="14" t="s">
        <v>22</v>
      </c>
      <c r="C14" s="63">
        <v>15000</v>
      </c>
      <c r="D14" s="64">
        <v>5811.9</v>
      </c>
      <c r="E14" s="65">
        <f t="shared" si="0"/>
        <v>38.745999999999995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66.2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71214.3</v>
      </c>
      <c r="D17" s="63">
        <v>9859.7</v>
      </c>
      <c r="E17" s="65">
        <f aca="true" t="shared" si="1" ref="E17:E23">D17/C17*100</f>
        <v>13.845112568683538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7867.2</v>
      </c>
      <c r="E18" s="65">
        <f t="shared" si="1"/>
        <v>17.95660122842215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1087</v>
      </c>
      <c r="E20" s="65">
        <f t="shared" si="1"/>
        <v>5.208208558327623</v>
      </c>
    </row>
    <row r="21" spans="1:5" ht="12.75">
      <c r="A21" s="12" t="s">
        <v>35</v>
      </c>
      <c r="B21" s="17" t="s">
        <v>36</v>
      </c>
      <c r="C21" s="63">
        <v>8756</v>
      </c>
      <c r="D21" s="64">
        <v>4017.4</v>
      </c>
      <c r="E21" s="65">
        <f t="shared" si="1"/>
        <v>45.881681132937416</v>
      </c>
    </row>
    <row r="22" spans="1:5" ht="12.75">
      <c r="A22" s="12" t="s">
        <v>37</v>
      </c>
      <c r="B22" s="17" t="s">
        <v>38</v>
      </c>
      <c r="C22" s="63">
        <v>26307.5</v>
      </c>
      <c r="D22" s="64">
        <v>9556.6</v>
      </c>
      <c r="E22" s="65">
        <f t="shared" si="1"/>
        <v>36.326522854699235</v>
      </c>
    </row>
    <row r="23" spans="1:5" ht="12" customHeight="1">
      <c r="A23" s="12" t="s">
        <v>39</v>
      </c>
      <c r="B23" s="17" t="s">
        <v>40</v>
      </c>
      <c r="C23" s="63">
        <v>53881.1</v>
      </c>
      <c r="D23" s="64">
        <v>2590</v>
      </c>
      <c r="E23" s="65">
        <f t="shared" si="1"/>
        <v>4.806880334662804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528.6</v>
      </c>
      <c r="D25" s="64">
        <v>152.9</v>
      </c>
      <c r="E25" s="65">
        <f>D25/C25*100</f>
        <v>28.925463488460085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62.5</v>
      </c>
      <c r="E26" s="65"/>
    </row>
    <row r="27" spans="1:5" ht="12.75">
      <c r="A27" s="20" t="s">
        <v>47</v>
      </c>
      <c r="B27" s="21" t="s">
        <v>48</v>
      </c>
      <c r="C27" s="68">
        <f>C28+C62+C60</f>
        <v>900024.5070000001</v>
      </c>
      <c r="D27" s="69">
        <f>D28+D62+D60+D61</f>
        <v>324562.53</v>
      </c>
      <c r="E27" s="70">
        <f aca="true" t="shared" si="2" ref="E27:E43">D27/C27*100</f>
        <v>36.06152137810621</v>
      </c>
    </row>
    <row r="28" spans="1:5" ht="18" customHeight="1">
      <c r="A28" s="22" t="s">
        <v>49</v>
      </c>
      <c r="B28" s="23" t="s">
        <v>50</v>
      </c>
      <c r="C28" s="71">
        <f>C29+C31+C45+C54</f>
        <v>926678.5070000001</v>
      </c>
      <c r="D28" s="72">
        <f>D29+D31+D45+D54</f>
        <v>351308.33</v>
      </c>
      <c r="E28" s="73">
        <f t="shared" si="2"/>
        <v>37.91048646820509</v>
      </c>
    </row>
    <row r="29" spans="1:5" ht="12.75">
      <c r="A29" s="24" t="s">
        <v>51</v>
      </c>
      <c r="B29" s="25" t="s">
        <v>52</v>
      </c>
      <c r="C29" s="74">
        <f>C30</f>
        <v>363781</v>
      </c>
      <c r="D29" s="75">
        <f>D30</f>
        <v>151575</v>
      </c>
      <c r="E29" s="76">
        <f t="shared" si="2"/>
        <v>41.666552128890736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151575</v>
      </c>
      <c r="E30" s="65">
        <f t="shared" si="2"/>
        <v>41.666552128890736</v>
      </c>
    </row>
    <row r="31" spans="1:5" ht="21.75" customHeight="1">
      <c r="A31" s="24" t="s">
        <v>55</v>
      </c>
      <c r="B31" s="27" t="s">
        <v>56</v>
      </c>
      <c r="C31" s="77">
        <f>SUM(C32:C44)</f>
        <v>96354.407</v>
      </c>
      <c r="D31" s="75">
        <f>SUM(D32:D44)</f>
        <v>11363.07</v>
      </c>
      <c r="E31" s="76">
        <f t="shared" si="2"/>
        <v>11.792994585084209</v>
      </c>
    </row>
    <row r="32" spans="1:5" ht="56.25" customHeight="1">
      <c r="A32" s="12" t="s">
        <v>118</v>
      </c>
      <c r="B32" s="28" t="s">
        <v>119</v>
      </c>
      <c r="C32" s="84">
        <v>53301.458</v>
      </c>
      <c r="D32" s="64">
        <v>0</v>
      </c>
      <c r="E32" s="76">
        <f t="shared" si="2"/>
        <v>0</v>
      </c>
    </row>
    <row r="33" spans="1:5" ht="9" customHeight="1" hidden="1">
      <c r="A33" s="12" t="s">
        <v>57</v>
      </c>
      <c r="B33" s="29" t="s">
        <v>58</v>
      </c>
      <c r="C33" s="78">
        <v>0</v>
      </c>
      <c r="D33" s="64"/>
      <c r="E33" s="76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6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6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6" t="e">
        <f t="shared" si="2"/>
        <v>#DIV/0!</v>
      </c>
    </row>
    <row r="37" spans="1:5" s="1" customFormat="1" ht="42" customHeight="1">
      <c r="A37" s="40" t="s">
        <v>122</v>
      </c>
      <c r="B37" s="43" t="s">
        <v>123</v>
      </c>
      <c r="C37" s="64">
        <v>3896.279</v>
      </c>
      <c r="D37" s="64">
        <v>0</v>
      </c>
      <c r="E37" s="76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6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6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798.4</v>
      </c>
      <c r="D40" s="64">
        <v>0</v>
      </c>
      <c r="E40" s="76">
        <f t="shared" si="2"/>
        <v>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176.47</v>
      </c>
      <c r="E41" s="76">
        <f t="shared" si="2"/>
        <v>1.1461941508829794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6" t="e">
        <f t="shared" si="2"/>
        <v>#DIV/0!</v>
      </c>
    </row>
    <row r="43" spans="1:5" s="1" customFormat="1" ht="21" customHeight="1">
      <c r="A43" s="40" t="s">
        <v>120</v>
      </c>
      <c r="B43" s="47" t="s">
        <v>121</v>
      </c>
      <c r="C43" s="64">
        <v>694.7</v>
      </c>
      <c r="D43" s="64">
        <v>694.7</v>
      </c>
      <c r="E43" s="76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22267.4</v>
      </c>
      <c r="D44" s="64">
        <v>10491.9</v>
      </c>
      <c r="E44" s="65">
        <f aca="true" t="shared" si="3" ref="E44:E63">D44/C44*100</f>
        <v>47.11775959474388</v>
      </c>
    </row>
    <row r="45" spans="1:5" ht="18" customHeight="1">
      <c r="A45" s="24" t="s">
        <v>77</v>
      </c>
      <c r="B45" s="27" t="s">
        <v>78</v>
      </c>
      <c r="C45" s="74">
        <f>SUM(C46:C53)</f>
        <v>434225.7</v>
      </c>
      <c r="D45" s="75">
        <f>SUM(D46:D53)</f>
        <v>178481.63199999998</v>
      </c>
      <c r="E45" s="76">
        <f t="shared" si="3"/>
        <v>41.10342432518388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4087.6</v>
      </c>
      <c r="E46" s="65">
        <f t="shared" si="3"/>
        <v>52.386322858461064</v>
      </c>
      <c r="G46" s="1"/>
    </row>
    <row r="47" spans="1:5" ht="20.25">
      <c r="A47" s="12" t="s">
        <v>81</v>
      </c>
      <c r="B47" s="31" t="s">
        <v>82</v>
      </c>
      <c r="C47" s="63">
        <v>78471.8</v>
      </c>
      <c r="D47" s="64">
        <v>39258.049</v>
      </c>
      <c r="E47" s="65">
        <f t="shared" si="3"/>
        <v>50.02822542620407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491.7</v>
      </c>
      <c r="E48" s="65">
        <f t="shared" si="3"/>
        <v>26.816099476439792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4927.25</v>
      </c>
      <c r="E50" s="65">
        <f t="shared" si="3"/>
        <v>43.08279486215429</v>
      </c>
    </row>
    <row r="51" spans="1:5" ht="32.25" customHeight="1">
      <c r="A51" s="48" t="s">
        <v>89</v>
      </c>
      <c r="B51" s="49" t="s">
        <v>90</v>
      </c>
      <c r="C51" s="63">
        <v>24.1</v>
      </c>
      <c r="D51" s="64">
        <v>17.033</v>
      </c>
      <c r="E51" s="65">
        <f t="shared" si="3"/>
        <v>70.67634854771785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129700</v>
      </c>
      <c r="E53" s="65">
        <f t="shared" si="3"/>
        <v>38.80874797652923</v>
      </c>
    </row>
    <row r="54" spans="1:5" ht="19.5" customHeight="1" hidden="1">
      <c r="A54" s="24" t="s">
        <v>93</v>
      </c>
      <c r="B54" s="25" t="s">
        <v>94</v>
      </c>
      <c r="C54" s="74">
        <f>SUM(C55:C59)</f>
        <v>32317.4</v>
      </c>
      <c r="D54" s="75">
        <f>SUM(D55:D59)</f>
        <v>9888.628</v>
      </c>
      <c r="E54" s="65">
        <f t="shared" si="3"/>
        <v>30.598463985345358</v>
      </c>
    </row>
    <row r="55" spans="1:5" ht="0.7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0.2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5335.937</v>
      </c>
      <c r="E57" s="65">
        <f t="shared" si="3"/>
        <v>32.456248023162445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15877</v>
      </c>
      <c r="D59" s="64">
        <v>4552.691</v>
      </c>
      <c r="E59" s="65">
        <f t="shared" si="3"/>
        <v>28.67475593626</v>
      </c>
    </row>
    <row r="60" spans="1:5" ht="12" customHeight="1" hidden="1">
      <c r="A60" s="35" t="s">
        <v>103</v>
      </c>
      <c r="B60" s="36" t="s">
        <v>104</v>
      </c>
      <c r="C60" s="53"/>
      <c r="D60" s="79"/>
      <c r="E60" s="65" t="e">
        <f t="shared" si="3"/>
        <v>#DIV/0!</v>
      </c>
    </row>
    <row r="61" spans="1:5" ht="0" customHeight="1" hidden="1">
      <c r="A61" s="24" t="s">
        <v>105</v>
      </c>
      <c r="B61" s="37" t="s">
        <v>106</v>
      </c>
      <c r="C61" s="53"/>
      <c r="D61" s="79"/>
      <c r="E61" s="65" t="e">
        <f t="shared" si="3"/>
        <v>#DIV/0!</v>
      </c>
    </row>
    <row r="62" spans="1:5" ht="29.25" customHeight="1">
      <c r="A62" s="35" t="s">
        <v>107</v>
      </c>
      <c r="B62" s="83" t="s">
        <v>108</v>
      </c>
      <c r="C62" s="53">
        <v>-26654</v>
      </c>
      <c r="D62" s="53">
        <v>-26745.8</v>
      </c>
      <c r="E62" s="65">
        <f t="shared" si="3"/>
        <v>100.34441359645831</v>
      </c>
    </row>
    <row r="63" spans="1:5" ht="22.5" customHeight="1" thickBot="1">
      <c r="A63" s="87" t="s">
        <v>109</v>
      </c>
      <c r="B63" s="87"/>
      <c r="C63" s="80">
        <f>C27+C6</f>
        <v>1408851.4070000001</v>
      </c>
      <c r="D63" s="81">
        <f>D27+D6</f>
        <v>456651.83</v>
      </c>
      <c r="E63" s="82">
        <f t="shared" si="3"/>
        <v>32.41305844825692</v>
      </c>
    </row>
    <row r="66" spans="1:5" ht="12.75">
      <c r="A66" s="88" t="s">
        <v>110</v>
      </c>
      <c r="B66" s="89"/>
      <c r="C66" s="90" t="s">
        <v>111</v>
      </c>
      <c r="D66" s="91"/>
      <c r="E66" s="91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2021-05-06T07:09:52Z</dcterms:modified>
  <cp:category/>
  <cp:version/>
  <cp:contentType/>
  <cp:contentStatus/>
</cp:coreProperties>
</file>